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ewecke\OneDrive - Dalton State College 1\Institutional Research Files - Starting Jan 2022\Web Docs\FY2022\"/>
    </mc:Choice>
  </mc:AlternateContent>
  <bookViews>
    <workbookView xWindow="-105" yWindow="-105" windowWidth="23250" windowHeight="12570"/>
  </bookViews>
  <sheets>
    <sheet name="Headcount_(2011-2021)" sheetId="5" r:id="rId1"/>
    <sheet name="Headcount_Enrollment&amp;FTE_Fall" sheetId="1" r:id="rId2"/>
    <sheet name="New_Student_Enrollment_Fall" sheetId="2" r:id="rId3"/>
    <sheet name="Enrollment_by_School" sheetId="3" r:id="rId4"/>
    <sheet name="DSC_Mountain_Campus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6" i="2"/>
  <c r="N6" i="4"/>
  <c r="N11" i="3"/>
  <c r="N13" i="3"/>
  <c r="N12" i="3"/>
  <c r="N7" i="3"/>
  <c r="N8" i="3"/>
  <c r="N6" i="3"/>
  <c r="M6" i="4"/>
  <c r="M11" i="3"/>
  <c r="M7" i="3"/>
  <c r="M8" i="3"/>
  <c r="M12" i="3"/>
  <c r="M13" i="3"/>
  <c r="M6" i="3"/>
  <c r="M6" i="2"/>
  <c r="M7" i="1"/>
  <c r="M6" i="1"/>
  <c r="D17" i="3" l="1"/>
  <c r="E17" i="3"/>
  <c r="F17" i="3"/>
  <c r="G17" i="3"/>
  <c r="H17" i="3"/>
  <c r="I17" i="3"/>
  <c r="J17" i="3"/>
  <c r="K17" i="3"/>
  <c r="L17" i="3"/>
  <c r="K13" i="3"/>
  <c r="J13" i="3"/>
  <c r="D10" i="3"/>
  <c r="C10" i="3"/>
  <c r="C17" i="3" s="1"/>
  <c r="B10" i="3"/>
  <c r="B17" i="3" s="1"/>
  <c r="E8" i="3"/>
  <c r="D8" i="3"/>
  <c r="C8" i="3"/>
  <c r="B8" i="3"/>
  <c r="L13" i="3"/>
</calcChain>
</file>

<file path=xl/sharedStrings.xml><?xml version="1.0" encoding="utf-8"?>
<sst xmlns="http://schemas.openxmlformats.org/spreadsheetml/2006/main" count="46" uniqueCount="30">
  <si>
    <t>Headcount</t>
  </si>
  <si>
    <t>Headcount Enrollment, Fall Semester</t>
  </si>
  <si>
    <t>Year</t>
  </si>
  <si>
    <t>Enrollment</t>
  </si>
  <si>
    <t>FTE</t>
  </si>
  <si>
    <t>New Student Enrollment, Fall Semester</t>
  </si>
  <si>
    <t>New Students</t>
  </si>
  <si>
    <t>Enrollment by School</t>
  </si>
  <si>
    <t>Fall</t>
  </si>
  <si>
    <t>Business</t>
  </si>
  <si>
    <t>Education</t>
  </si>
  <si>
    <t>Health Professions</t>
  </si>
  <si>
    <t>Liberal Arts</t>
  </si>
  <si>
    <t>Science, 
Tech and Math</t>
  </si>
  <si>
    <t>Total</t>
  </si>
  <si>
    <t>•     Headcount Enrollment and FTE, Fall Semester</t>
  </si>
  <si>
    <t>•     New Student Enrollment, Fall Semester</t>
  </si>
  <si>
    <t>•     Enrollment by School</t>
  </si>
  <si>
    <t>click to follow to the headcount data:</t>
  </si>
  <si>
    <t xml:space="preserve">Arts and Sciences </t>
  </si>
  <si>
    <t>•     DSC Mountain Campus</t>
  </si>
  <si>
    <t xml:space="preserve">DSC Mountain Campus </t>
  </si>
  <si>
    <t>Previously Gilmer Campus</t>
  </si>
  <si>
    <t>Not Designated</t>
  </si>
  <si>
    <t>All data is from the Fall census.</t>
  </si>
  <si>
    <t>School of Liberal Arts and School of Science, Tech and Math combined after 2019.</t>
  </si>
  <si>
    <t>Arts &amp; Sciences Combined</t>
  </si>
  <si>
    <t>10-year Percent Change</t>
  </si>
  <si>
    <t>Click Here to Go Back to Menu Page</t>
  </si>
  <si>
    <t>5-year 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</si>
</sst>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3"/>
      <name val="Calibri Light"/>
      <family val="2"/>
      <scheme val="maj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3"/>
      <name val="Calibri Light"/>
      <family val="2"/>
      <scheme val="major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30303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3" fontId="8" fillId="6" borderId="10" xfId="0" applyNumberFormat="1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3" applyFont="1"/>
    <xf numFmtId="0" fontId="16" fillId="0" borderId="0" xfId="0" applyFont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11" fillId="0" borderId="0" xfId="0" applyFont="1" applyAlignment="1">
      <alignment horizontal="center" vertical="center"/>
    </xf>
    <xf numFmtId="0" fontId="15" fillId="8" borderId="0" xfId="3" applyFont="1" applyFill="1" applyAlignment="1">
      <alignment horizontal="center" vertical="center" textRotation="180"/>
    </xf>
    <xf numFmtId="0" fontId="3" fillId="0" borderId="2" xfId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17" fillId="0" borderId="0" xfId="0" applyFont="1"/>
    <xf numFmtId="164" fontId="5" fillId="4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7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3" fontId="5" fillId="7" borderId="13" xfId="0" applyNumberFormat="1" applyFont="1" applyFill="1" applyBorder="1" applyAlignment="1">
      <alignment horizontal="center" vertical="center" wrapText="1"/>
    </xf>
    <xf numFmtId="0" fontId="13" fillId="0" borderId="0" xfId="3"/>
  </cellXfs>
  <cellStyles count="4">
    <cellStyle name="Hyperlink" xfId="3" builtinId="8"/>
    <cellStyle name="Normal" xfId="0" builtinId="0"/>
    <cellStyle name="Title" xfId="1" builtinId="1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'Headcount_Enrollment&amp;FTE_Fall'!$A$6</c:f>
              <c:strCache>
                <c:ptCount val="1"/>
                <c:pt idx="0">
                  <c:v>Enrollment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'Headcount_Enrollment&amp;FTE_Fall'!$B$5:$L$5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'Headcount_Enrollment&amp;FTE_Fall'!$B$6:$L$6</c:f>
              <c:numCache>
                <c:formatCode>#,##0</c:formatCode>
                <c:ptCount val="11"/>
                <c:pt idx="0">
                  <c:v>5485</c:v>
                </c:pt>
                <c:pt idx="1">
                  <c:v>5047</c:v>
                </c:pt>
                <c:pt idx="2">
                  <c:v>4957</c:v>
                </c:pt>
                <c:pt idx="3">
                  <c:v>4854</c:v>
                </c:pt>
                <c:pt idx="4">
                  <c:v>5044</c:v>
                </c:pt>
                <c:pt idx="5">
                  <c:v>5188</c:v>
                </c:pt>
                <c:pt idx="6">
                  <c:v>5164</c:v>
                </c:pt>
                <c:pt idx="7">
                  <c:v>5118</c:v>
                </c:pt>
                <c:pt idx="8">
                  <c:v>4964</c:v>
                </c:pt>
                <c:pt idx="9">
                  <c:v>4794</c:v>
                </c:pt>
                <c:pt idx="10">
                  <c:v>4535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7-4E8D-A6BB-9D7A51948E0A}"/>
            </c:ext>
          </c:extLst>
        </c:ser>
        <c:ser>
          <c:idx val="1"/>
          <c:order val="1"/>
          <c:tx>
            <c:strRef>
              <c:f>'Headcount_Enrollment&amp;FTE_Fall'!$A$7</c:f>
              <c:strCache>
                <c:ptCount val="1"/>
                <c:pt idx="0">
                  <c:v>FTE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'Headcount_Enrollment&amp;FTE_Fall'!$B$5:$L$5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'Headcount_Enrollment&amp;FTE_Fall'!$B$7:$L$7</c:f>
              <c:numCache>
                <c:formatCode>#,##0</c:formatCode>
                <c:ptCount val="11"/>
                <c:pt idx="0">
                  <c:v>4595</c:v>
                </c:pt>
                <c:pt idx="1">
                  <c:v>4221</c:v>
                </c:pt>
                <c:pt idx="2">
                  <c:v>4246</c:v>
                </c:pt>
                <c:pt idx="3">
                  <c:v>4123</c:v>
                </c:pt>
                <c:pt idx="4">
                  <c:v>4324</c:v>
                </c:pt>
                <c:pt idx="5">
                  <c:v>4442</c:v>
                </c:pt>
                <c:pt idx="6">
                  <c:v>4421</c:v>
                </c:pt>
                <c:pt idx="7">
                  <c:v>4384</c:v>
                </c:pt>
                <c:pt idx="8">
                  <c:v>4233</c:v>
                </c:pt>
                <c:pt idx="9">
                  <c:v>4059</c:v>
                </c:pt>
                <c:pt idx="10">
                  <c:v>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7-4E8D-A6BB-9D7A51948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92912"/>
        <c:axId val="446896192"/>
      </c:lineChart>
      <c:catAx>
        <c:axId val="44689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96192"/>
        <c:crosses val="autoZero"/>
        <c:auto val="1"/>
        <c:lblAlgn val="ctr"/>
        <c:lblOffset val="100"/>
        <c:noMultiLvlLbl val="0"/>
      </c:catAx>
      <c:valAx>
        <c:axId val="4468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9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New_Student_Enrollment_Fall!$A$6</c:f>
              <c:strCache>
                <c:ptCount val="1"/>
                <c:pt idx="0">
                  <c:v>New Students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New_Student_Enrollment_Fall!$B$5:$L$5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New_Student_Enrollment_Fall!$B$6:$L$6</c:f>
              <c:numCache>
                <c:formatCode>#,##0</c:formatCode>
                <c:ptCount val="11"/>
                <c:pt idx="0">
                  <c:v>1336</c:v>
                </c:pt>
                <c:pt idx="1">
                  <c:v>1122</c:v>
                </c:pt>
                <c:pt idx="2">
                  <c:v>1336</c:v>
                </c:pt>
                <c:pt idx="3">
                  <c:v>1214</c:v>
                </c:pt>
                <c:pt idx="4">
                  <c:v>1415</c:v>
                </c:pt>
                <c:pt idx="5">
                  <c:v>1498</c:v>
                </c:pt>
                <c:pt idx="6">
                  <c:v>1530</c:v>
                </c:pt>
                <c:pt idx="7">
                  <c:v>1389</c:v>
                </c:pt>
                <c:pt idx="8">
                  <c:v>1376</c:v>
                </c:pt>
                <c:pt idx="9">
                  <c:v>1315</c:v>
                </c:pt>
                <c:pt idx="10">
                  <c:v>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0-4116-906A-4831B7C94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842872"/>
        <c:axId val="568843528"/>
      </c:lineChart>
      <c:catAx>
        <c:axId val="56884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43528"/>
        <c:crosses val="autoZero"/>
        <c:auto val="1"/>
        <c:lblAlgn val="ctr"/>
        <c:lblOffset val="100"/>
        <c:noMultiLvlLbl val="0"/>
      </c:catAx>
      <c:valAx>
        <c:axId val="56884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4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Enrollment_by_School!$A$6</c:f>
              <c:strCache>
                <c:ptCount val="1"/>
                <c:pt idx="0">
                  <c:v>Business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Enrollment_by_School!$B$5:$L$5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Enrollment_by_School!$B$6:$L$6</c:f>
              <c:numCache>
                <c:formatCode>#,##0</c:formatCode>
                <c:ptCount val="11"/>
                <c:pt idx="0">
                  <c:v>826</c:v>
                </c:pt>
                <c:pt idx="1">
                  <c:v>952</c:v>
                </c:pt>
                <c:pt idx="2">
                  <c:v>981</c:v>
                </c:pt>
                <c:pt idx="3">
                  <c:v>993</c:v>
                </c:pt>
                <c:pt idx="4">
                  <c:v>1042</c:v>
                </c:pt>
                <c:pt idx="5">
                  <c:v>997</c:v>
                </c:pt>
                <c:pt idx="6">
                  <c:v>950</c:v>
                </c:pt>
                <c:pt idx="7">
                  <c:v>870</c:v>
                </c:pt>
                <c:pt idx="8">
                  <c:v>870</c:v>
                </c:pt>
                <c:pt idx="9">
                  <c:v>840</c:v>
                </c:pt>
                <c:pt idx="10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4-40C0-A564-546BC92035C8}"/>
            </c:ext>
          </c:extLst>
        </c:ser>
        <c:ser>
          <c:idx val="1"/>
          <c:order val="1"/>
          <c:tx>
            <c:strRef>
              <c:f>Enrollment_by_School!$A$7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Enrollment_by_School!$B$5:$L$5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Enrollment_by_School!$B$7:$L$7</c:f>
              <c:numCache>
                <c:formatCode>#,##0</c:formatCode>
                <c:ptCount val="11"/>
                <c:pt idx="0">
                  <c:v>460</c:v>
                </c:pt>
                <c:pt idx="1">
                  <c:v>393</c:v>
                </c:pt>
                <c:pt idx="2">
                  <c:v>401</c:v>
                </c:pt>
                <c:pt idx="3">
                  <c:v>408</c:v>
                </c:pt>
                <c:pt idx="4">
                  <c:v>438</c:v>
                </c:pt>
                <c:pt idx="5">
                  <c:v>457</c:v>
                </c:pt>
                <c:pt idx="6">
                  <c:v>443</c:v>
                </c:pt>
                <c:pt idx="7">
                  <c:v>491</c:v>
                </c:pt>
                <c:pt idx="8">
                  <c:v>472</c:v>
                </c:pt>
                <c:pt idx="9">
                  <c:v>448</c:v>
                </c:pt>
                <c:pt idx="10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4-40C0-A564-546BC92035C8}"/>
            </c:ext>
          </c:extLst>
        </c:ser>
        <c:ser>
          <c:idx val="2"/>
          <c:order val="2"/>
          <c:tx>
            <c:strRef>
              <c:f>Enrollment_by_School!$A$8</c:f>
              <c:strCache>
                <c:ptCount val="1"/>
                <c:pt idx="0">
                  <c:v>Health Professions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Enrollment_by_School!$B$5:$L$5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Enrollment_by_School!$B$8:$L$8</c:f>
              <c:numCache>
                <c:formatCode>#,##0</c:formatCode>
                <c:ptCount val="11"/>
                <c:pt idx="0">
                  <c:v>847</c:v>
                </c:pt>
                <c:pt idx="1">
                  <c:v>1646</c:v>
                </c:pt>
                <c:pt idx="2">
                  <c:v>1555</c:v>
                </c:pt>
                <c:pt idx="3">
                  <c:v>1361</c:v>
                </c:pt>
                <c:pt idx="4">
                  <c:v>1298</c:v>
                </c:pt>
                <c:pt idx="5">
                  <c:v>1276</c:v>
                </c:pt>
                <c:pt idx="6">
                  <c:v>1141</c:v>
                </c:pt>
                <c:pt idx="7">
                  <c:v>1265</c:v>
                </c:pt>
                <c:pt idx="8">
                  <c:v>1239</c:v>
                </c:pt>
                <c:pt idx="9">
                  <c:v>1228</c:v>
                </c:pt>
                <c:pt idx="10">
                  <c:v>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4-40C0-A564-546BC92035C8}"/>
            </c:ext>
          </c:extLst>
        </c:ser>
        <c:ser>
          <c:idx val="3"/>
          <c:order val="3"/>
          <c:tx>
            <c:strRef>
              <c:f>Enrollment_by_School!$A$12</c:f>
              <c:strCache>
                <c:ptCount val="1"/>
                <c:pt idx="0">
                  <c:v>Not Designated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Enrollment_by_School!$B$5:$L$5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Enrollment_by_School!$B$12:$L$12</c:f>
              <c:numCache>
                <c:formatCode>General</c:formatCode>
                <c:ptCount val="11"/>
                <c:pt idx="0">
                  <c:v>94</c:v>
                </c:pt>
                <c:pt idx="1">
                  <c:v>84</c:v>
                </c:pt>
                <c:pt idx="2">
                  <c:v>150</c:v>
                </c:pt>
                <c:pt idx="3">
                  <c:v>183</c:v>
                </c:pt>
                <c:pt idx="4">
                  <c:v>246</c:v>
                </c:pt>
                <c:pt idx="5">
                  <c:v>406</c:v>
                </c:pt>
                <c:pt idx="6">
                  <c:v>408</c:v>
                </c:pt>
                <c:pt idx="7">
                  <c:v>395</c:v>
                </c:pt>
                <c:pt idx="8">
                  <c:v>410</c:v>
                </c:pt>
                <c:pt idx="9">
                  <c:v>427</c:v>
                </c:pt>
                <c:pt idx="10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14-40C0-A564-546BC92035C8}"/>
            </c:ext>
          </c:extLst>
        </c:ser>
        <c:ser>
          <c:idx val="4"/>
          <c:order val="4"/>
          <c:tx>
            <c:strRef>
              <c:f>Enrollment_by_School!$A$17</c:f>
              <c:strCache>
                <c:ptCount val="1"/>
                <c:pt idx="0">
                  <c:v>Arts &amp; Sciences Combined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Enrollment_by_School!$B$5:$L$5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Enrollment_by_School!$B$17:$L$17</c:f>
              <c:numCache>
                <c:formatCode>#,##0</c:formatCode>
                <c:ptCount val="11"/>
                <c:pt idx="0">
                  <c:v>3258</c:v>
                </c:pt>
                <c:pt idx="1">
                  <c:v>1972</c:v>
                </c:pt>
                <c:pt idx="2">
                  <c:v>1928</c:v>
                </c:pt>
                <c:pt idx="3">
                  <c:v>1909</c:v>
                </c:pt>
                <c:pt idx="4">
                  <c:v>2020</c:v>
                </c:pt>
                <c:pt idx="5">
                  <c:v>2052</c:v>
                </c:pt>
                <c:pt idx="6">
                  <c:v>2222</c:v>
                </c:pt>
                <c:pt idx="7">
                  <c:v>2097</c:v>
                </c:pt>
                <c:pt idx="8">
                  <c:v>1973</c:v>
                </c:pt>
                <c:pt idx="9">
                  <c:v>1851</c:v>
                </c:pt>
                <c:pt idx="10">
                  <c:v>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14-40C0-A564-546BC920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074056"/>
        <c:axId val="542072744"/>
      </c:lineChart>
      <c:catAx>
        <c:axId val="54207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72744"/>
        <c:crosses val="autoZero"/>
        <c:auto val="1"/>
        <c:lblAlgn val="ctr"/>
        <c:lblOffset val="100"/>
        <c:noMultiLvlLbl val="0"/>
      </c:catAx>
      <c:valAx>
        <c:axId val="54207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Mountain Campus Headcount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DSC_Mountain_Campus!$A$6</c:f>
              <c:strCache>
                <c:ptCount val="1"/>
                <c:pt idx="0">
                  <c:v>Enrollment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DSC_Mountain_Campus!$B$5:$L$5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DSC_Mountain_Campus!$B$6:$L$6</c:f>
              <c:numCache>
                <c:formatCode>#,##0</c:formatCode>
                <c:ptCount val="11"/>
                <c:pt idx="0">
                  <c:v>355</c:v>
                </c:pt>
                <c:pt idx="1">
                  <c:v>281</c:v>
                </c:pt>
                <c:pt idx="2">
                  <c:v>251</c:v>
                </c:pt>
                <c:pt idx="3">
                  <c:v>247</c:v>
                </c:pt>
                <c:pt idx="4">
                  <c:v>262</c:v>
                </c:pt>
                <c:pt idx="5">
                  <c:v>218</c:v>
                </c:pt>
                <c:pt idx="6">
                  <c:v>197</c:v>
                </c:pt>
                <c:pt idx="7">
                  <c:v>177</c:v>
                </c:pt>
                <c:pt idx="8">
                  <c:v>177</c:v>
                </c:pt>
                <c:pt idx="9">
                  <c:v>84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8-4903-9F1B-6642893A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290240"/>
        <c:axId val="543290568"/>
      </c:lineChart>
      <c:catAx>
        <c:axId val="54329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90568"/>
        <c:crosses val="autoZero"/>
        <c:auto val="1"/>
        <c:lblAlgn val="ctr"/>
        <c:lblOffset val="100"/>
        <c:noMultiLvlLbl val="0"/>
      </c:catAx>
      <c:valAx>
        <c:axId val="54329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9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171450</xdr:rowOff>
    </xdr:from>
    <xdr:to>
      <xdr:col>12</xdr:col>
      <xdr:colOff>0</xdr:colOff>
      <xdr:row>23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DFECA3-5A16-4302-99A0-7A5D341B0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7</xdr:row>
      <xdr:rowOff>179070</xdr:rowOff>
    </xdr:from>
    <xdr:to>
      <xdr:col>12</xdr:col>
      <xdr:colOff>15240</xdr:colOff>
      <xdr:row>22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33FF11-063D-4863-87A0-585444D168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179070</xdr:rowOff>
    </xdr:from>
    <xdr:to>
      <xdr:col>12</xdr:col>
      <xdr:colOff>0</xdr:colOff>
      <xdr:row>30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06F13-87DD-484C-91F7-53CCC4D53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171450</xdr:rowOff>
    </xdr:from>
    <xdr:to>
      <xdr:col>12</xdr:col>
      <xdr:colOff>0</xdr:colOff>
      <xdr:row>23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5BAF28-A97E-49B5-9E0E-B2141BF0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22" sqref="C22"/>
    </sheetView>
  </sheetViews>
  <sheetFormatPr defaultRowHeight="15" x14ac:dyDescent="0.25"/>
  <cols>
    <col min="3" max="3" width="48" bestFit="1" customWidth="1"/>
  </cols>
  <sheetData>
    <row r="1" spans="1:11" ht="21" x14ac:dyDescent="0.25">
      <c r="A1" s="33" t="s">
        <v>0</v>
      </c>
      <c r="B1" s="33"/>
      <c r="C1" s="33"/>
      <c r="D1" s="33"/>
      <c r="E1" s="33"/>
      <c r="F1" s="3"/>
      <c r="G1" s="3"/>
      <c r="H1" s="3"/>
      <c r="I1" s="3"/>
      <c r="J1" s="3"/>
      <c r="K1" s="3"/>
    </row>
    <row r="3" spans="1:11" ht="18.75" x14ac:dyDescent="0.3">
      <c r="C3" s="21" t="s">
        <v>18</v>
      </c>
    </row>
    <row r="5" spans="1:11" ht="21" customHeight="1" x14ac:dyDescent="0.25">
      <c r="C5" s="61" t="s">
        <v>15</v>
      </c>
    </row>
    <row r="6" spans="1:11" ht="21" customHeight="1" x14ac:dyDescent="0.25">
      <c r="C6" s="61" t="s">
        <v>16</v>
      </c>
    </row>
    <row r="7" spans="1:11" ht="21" customHeight="1" x14ac:dyDescent="0.25">
      <c r="C7" s="22" t="s">
        <v>17</v>
      </c>
    </row>
    <row r="8" spans="1:11" ht="21" customHeight="1" x14ac:dyDescent="0.25">
      <c r="C8" s="61" t="s">
        <v>20</v>
      </c>
    </row>
    <row r="11" spans="1:11" x14ac:dyDescent="0.25">
      <c r="C11" t="s">
        <v>24</v>
      </c>
    </row>
  </sheetData>
  <mergeCells count="1">
    <mergeCell ref="A1:E1"/>
  </mergeCells>
  <hyperlinks>
    <hyperlink ref="C5" location="'Headcount_Enrollment&amp;FTE_Fall'!A1" display="•     Headcount Enrollment and FTE, Fall Semester"/>
    <hyperlink ref="C6" location="New_Student_Enrollment_Fall!A1" display="•     New Student Enrollment, Fall Semester"/>
    <hyperlink ref="C7" location="Enrollment_by_School!A3" display="• Enrollment by School"/>
    <hyperlink ref="C8" location="DSC_Mountain_Campus!A1" display="•     DSC Mountain Camp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L5" sqref="L5:M7"/>
    </sheetView>
  </sheetViews>
  <sheetFormatPr defaultRowHeight="15" x14ac:dyDescent="0.25"/>
  <cols>
    <col min="1" max="1" width="20.7109375" customWidth="1"/>
    <col min="2" max="9" width="6.7109375" customWidth="1"/>
    <col min="13" max="13" width="9.140625" customWidth="1"/>
    <col min="14" max="14" width="8.85546875" style="24"/>
    <col min="15" max="15" width="9.140625" style="24"/>
  </cols>
  <sheetData>
    <row r="1" spans="1:16" ht="18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6" ht="15" customHeight="1" x14ac:dyDescent="0.25">
      <c r="P2" s="34" t="s">
        <v>28</v>
      </c>
    </row>
    <row r="3" spans="1:16" ht="15.75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P3" s="34"/>
    </row>
    <row r="4" spans="1:16" x14ac:dyDescent="0.25">
      <c r="P4" s="34"/>
    </row>
    <row r="5" spans="1:16" ht="38.25" x14ac:dyDescent="0.25">
      <c r="A5" s="8" t="s">
        <v>2</v>
      </c>
      <c r="B5" s="8">
        <v>2011</v>
      </c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46">
        <v>2021</v>
      </c>
      <c r="M5" s="47" t="s">
        <v>27</v>
      </c>
      <c r="N5" s="8" t="s">
        <v>29</v>
      </c>
      <c r="O5" s="25"/>
      <c r="P5" s="34"/>
    </row>
    <row r="6" spans="1:16" x14ac:dyDescent="0.25">
      <c r="A6" s="18" t="s">
        <v>3</v>
      </c>
      <c r="B6" s="9">
        <v>5485</v>
      </c>
      <c r="C6" s="9">
        <v>5047</v>
      </c>
      <c r="D6" s="9">
        <v>4957</v>
      </c>
      <c r="E6" s="9">
        <v>4854</v>
      </c>
      <c r="F6" s="9">
        <v>5044</v>
      </c>
      <c r="G6" s="9">
        <v>5188</v>
      </c>
      <c r="H6" s="9">
        <v>5164</v>
      </c>
      <c r="I6" s="9">
        <v>5118</v>
      </c>
      <c r="J6" s="9">
        <v>4964</v>
      </c>
      <c r="K6" s="9">
        <v>4794</v>
      </c>
      <c r="L6" s="48">
        <v>4535</v>
      </c>
      <c r="M6" s="49">
        <f>(L6-B6)/B6</f>
        <v>-0.1731996353691887</v>
      </c>
      <c r="N6" s="44">
        <f>(L6-G6)/G6</f>
        <v>-0.12586738627602159</v>
      </c>
      <c r="O6" s="26"/>
      <c r="P6" s="34"/>
    </row>
    <row r="7" spans="1:16" x14ac:dyDescent="0.25">
      <c r="A7" s="18" t="s">
        <v>4</v>
      </c>
      <c r="B7" s="10">
        <v>4595</v>
      </c>
      <c r="C7" s="10">
        <v>4221</v>
      </c>
      <c r="D7" s="10">
        <v>4246</v>
      </c>
      <c r="E7" s="10">
        <v>4123</v>
      </c>
      <c r="F7" s="10">
        <v>4324</v>
      </c>
      <c r="G7" s="10">
        <v>4442</v>
      </c>
      <c r="H7" s="10">
        <v>4421</v>
      </c>
      <c r="I7" s="10">
        <v>4384</v>
      </c>
      <c r="J7" s="10">
        <v>4233</v>
      </c>
      <c r="K7" s="10">
        <v>4059</v>
      </c>
      <c r="L7" s="50">
        <v>3839</v>
      </c>
      <c r="M7" s="51">
        <f>(L7-B7)/B7</f>
        <v>-0.1645266594124048</v>
      </c>
      <c r="N7" s="41">
        <f>(L7-G7)/G7</f>
        <v>-0.13574966231427285</v>
      </c>
      <c r="O7" s="26"/>
      <c r="P7" s="34"/>
    </row>
    <row r="8" spans="1:16" x14ac:dyDescent="0.25">
      <c r="P8" s="34"/>
    </row>
    <row r="9" spans="1:16" x14ac:dyDescent="0.25">
      <c r="P9" s="34"/>
    </row>
    <row r="10" spans="1:16" x14ac:dyDescent="0.25">
      <c r="P10" s="34"/>
    </row>
    <row r="11" spans="1:16" x14ac:dyDescent="0.25">
      <c r="P11" s="34"/>
    </row>
    <row r="12" spans="1:16" x14ac:dyDescent="0.25">
      <c r="P12" s="34"/>
    </row>
    <row r="13" spans="1:16" x14ac:dyDescent="0.25">
      <c r="P13" s="34"/>
    </row>
    <row r="14" spans="1:16" x14ac:dyDescent="0.25">
      <c r="P14" s="34"/>
    </row>
    <row r="15" spans="1:16" x14ac:dyDescent="0.25">
      <c r="P15" s="34"/>
    </row>
    <row r="16" spans="1:16" x14ac:dyDescent="0.25">
      <c r="P16" s="34"/>
    </row>
    <row r="17" spans="1:16" x14ac:dyDescent="0.25">
      <c r="P17" s="34"/>
    </row>
    <row r="18" spans="1:16" x14ac:dyDescent="0.25">
      <c r="P18" s="34"/>
    </row>
    <row r="19" spans="1:16" x14ac:dyDescent="0.25">
      <c r="P19" s="34"/>
    </row>
    <row r="20" spans="1:16" x14ac:dyDescent="0.25">
      <c r="P20" s="34"/>
    </row>
    <row r="21" spans="1:16" x14ac:dyDescent="0.25">
      <c r="P21" s="34"/>
    </row>
    <row r="22" spans="1:16" x14ac:dyDescent="0.25">
      <c r="P22" s="34"/>
    </row>
    <row r="23" spans="1:16" x14ac:dyDescent="0.25">
      <c r="P23" s="34"/>
    </row>
    <row r="26" spans="1:16" x14ac:dyDescent="0.25">
      <c r="A26" s="2"/>
    </row>
  </sheetData>
  <mergeCells count="3">
    <mergeCell ref="P2:P23"/>
    <mergeCell ref="A3:K3"/>
    <mergeCell ref="A1:I1"/>
  </mergeCells>
  <hyperlinks>
    <hyperlink ref="P2:P21" location="Professional_Licensure_Exams!A1" display="Click to Back to Main Professional Licensure Exams "/>
    <hyperlink ref="P2:P23" location="'Headcount_(2011-2021)'!A1" display="Click Here to Go Back to Menu Pag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D7" sqref="D7"/>
    </sheetView>
  </sheetViews>
  <sheetFormatPr defaultRowHeight="15" x14ac:dyDescent="0.25"/>
  <cols>
    <col min="1" max="1" width="14.140625" customWidth="1"/>
    <col min="2" max="9" width="7" customWidth="1"/>
    <col min="13" max="13" width="8.85546875" style="24"/>
    <col min="14" max="15" width="9.140625" style="24"/>
  </cols>
  <sheetData>
    <row r="1" spans="1:16" ht="18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6" ht="15" customHeight="1" x14ac:dyDescent="0.25">
      <c r="P2" s="34" t="s">
        <v>28</v>
      </c>
    </row>
    <row r="3" spans="1:16" x14ac:dyDescent="0.2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  <c r="P3" s="34"/>
    </row>
    <row r="4" spans="1:16" x14ac:dyDescent="0.25">
      <c r="P4" s="34"/>
    </row>
    <row r="5" spans="1:16" ht="38.25" x14ac:dyDescent="0.25">
      <c r="A5" s="8" t="s">
        <v>2</v>
      </c>
      <c r="B5" s="8">
        <v>2011</v>
      </c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46">
        <v>2021</v>
      </c>
      <c r="M5" s="47" t="s">
        <v>27</v>
      </c>
      <c r="N5" s="8" t="s">
        <v>29</v>
      </c>
      <c r="O5" s="25"/>
      <c r="P5" s="34"/>
    </row>
    <row r="6" spans="1:16" ht="24.75" customHeight="1" x14ac:dyDescent="0.25">
      <c r="A6" s="20" t="s">
        <v>6</v>
      </c>
      <c r="B6" s="45">
        <v>1336</v>
      </c>
      <c r="C6" s="45">
        <v>1122</v>
      </c>
      <c r="D6" s="45">
        <v>1336</v>
      </c>
      <c r="E6" s="45">
        <v>1214</v>
      </c>
      <c r="F6" s="45">
        <v>1415</v>
      </c>
      <c r="G6" s="45">
        <v>1498</v>
      </c>
      <c r="H6" s="45">
        <v>1530</v>
      </c>
      <c r="I6" s="45">
        <v>1389</v>
      </c>
      <c r="J6" s="45">
        <v>1376</v>
      </c>
      <c r="K6" s="45">
        <v>1315</v>
      </c>
      <c r="L6" s="52">
        <v>1373</v>
      </c>
      <c r="M6" s="53">
        <f>(L6-B6)/B6</f>
        <v>2.7694610778443114E-2</v>
      </c>
      <c r="N6" s="41">
        <f>(L6-G6)/G6</f>
        <v>-8.3444592790387184E-2</v>
      </c>
      <c r="O6" s="26"/>
      <c r="P6" s="34"/>
    </row>
    <row r="7" spans="1:16" x14ac:dyDescent="0.25">
      <c r="M7" s="40"/>
      <c r="P7" s="34"/>
    </row>
    <row r="8" spans="1:16" x14ac:dyDescent="0.25">
      <c r="P8" s="34"/>
    </row>
    <row r="9" spans="1:16" x14ac:dyDescent="0.25">
      <c r="P9" s="34"/>
    </row>
    <row r="10" spans="1:16" x14ac:dyDescent="0.25">
      <c r="P10" s="34"/>
    </row>
    <row r="11" spans="1:16" x14ac:dyDescent="0.25">
      <c r="P11" s="34"/>
    </row>
    <row r="12" spans="1:16" x14ac:dyDescent="0.25">
      <c r="P12" s="34"/>
    </row>
    <row r="13" spans="1:16" x14ac:dyDescent="0.25">
      <c r="P13" s="34"/>
    </row>
    <row r="14" spans="1:16" x14ac:dyDescent="0.25">
      <c r="P14" s="34"/>
    </row>
    <row r="15" spans="1:16" x14ac:dyDescent="0.25">
      <c r="P15" s="34"/>
    </row>
    <row r="16" spans="1:16" x14ac:dyDescent="0.25">
      <c r="P16" s="34"/>
    </row>
    <row r="17" spans="16:16" x14ac:dyDescent="0.25">
      <c r="P17" s="34"/>
    </row>
    <row r="18" spans="16:16" x14ac:dyDescent="0.25">
      <c r="P18" s="34"/>
    </row>
    <row r="19" spans="16:16" x14ac:dyDescent="0.25">
      <c r="P19" s="34"/>
    </row>
    <row r="20" spans="16:16" x14ac:dyDescent="0.25">
      <c r="P20" s="34"/>
    </row>
    <row r="21" spans="16:16" x14ac:dyDescent="0.25">
      <c r="P21" s="34"/>
    </row>
    <row r="22" spans="16:16" x14ac:dyDescent="0.25">
      <c r="P22" s="34"/>
    </row>
    <row r="23" spans="16:16" x14ac:dyDescent="0.25">
      <c r="P23" s="34"/>
    </row>
  </sheetData>
  <mergeCells count="3">
    <mergeCell ref="A3:K3"/>
    <mergeCell ref="A1:I1"/>
    <mergeCell ref="P2:P23"/>
  </mergeCells>
  <hyperlinks>
    <hyperlink ref="P2:P21" location="Professional_Licensure_Exams!A1" display="Click to Back to Main Professional Licensure Exams "/>
    <hyperlink ref="P2:P23" location="'Headcount_(2011-2021)'!A1" display="Click Here to Go Back to Menu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N20" sqref="N20"/>
    </sheetView>
  </sheetViews>
  <sheetFormatPr defaultRowHeight="15" x14ac:dyDescent="0.25"/>
  <cols>
    <col min="1" max="1" width="18.28515625" customWidth="1"/>
    <col min="2" max="9" width="8.42578125" customWidth="1"/>
    <col min="13" max="13" width="8.85546875" style="24"/>
    <col min="14" max="15" width="9.140625" style="24"/>
  </cols>
  <sheetData>
    <row r="1" spans="1:16" ht="18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6" ht="15" customHeight="1" x14ac:dyDescent="0.25">
      <c r="P2" s="34" t="s">
        <v>28</v>
      </c>
    </row>
    <row r="3" spans="1:16" ht="15.75" x14ac:dyDescent="0.2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P3" s="34"/>
    </row>
    <row r="4" spans="1:16" ht="15.75" thickBot="1" x14ac:dyDescent="0.3">
      <c r="P4" s="34"/>
    </row>
    <row r="5" spans="1:16" ht="38.25" x14ac:dyDescent="0.25">
      <c r="A5" s="6" t="s">
        <v>8</v>
      </c>
      <c r="B5" s="6">
        <v>2011</v>
      </c>
      <c r="C5" s="6">
        <v>2012</v>
      </c>
      <c r="D5" s="6">
        <v>2013</v>
      </c>
      <c r="E5" s="6">
        <v>2014</v>
      </c>
      <c r="F5" s="6">
        <v>2015</v>
      </c>
      <c r="G5" s="11">
        <v>2016</v>
      </c>
      <c r="H5" s="11">
        <v>2017</v>
      </c>
      <c r="I5" s="11">
        <v>2018</v>
      </c>
      <c r="J5" s="11">
        <v>2019</v>
      </c>
      <c r="K5" s="11">
        <v>2020</v>
      </c>
      <c r="L5" s="6">
        <v>2021</v>
      </c>
      <c r="M5" s="47" t="s">
        <v>27</v>
      </c>
      <c r="N5" s="8" t="s">
        <v>29</v>
      </c>
      <c r="O5" s="25"/>
      <c r="P5" s="34"/>
    </row>
    <row r="6" spans="1:16" x14ac:dyDescent="0.25">
      <c r="A6" s="16" t="s">
        <v>9</v>
      </c>
      <c r="B6" s="4">
        <v>826</v>
      </c>
      <c r="C6" s="4">
        <v>952</v>
      </c>
      <c r="D6" s="4">
        <v>981</v>
      </c>
      <c r="E6" s="4">
        <v>993</v>
      </c>
      <c r="F6" s="4">
        <v>1042</v>
      </c>
      <c r="G6" s="12">
        <v>997</v>
      </c>
      <c r="H6" s="12">
        <v>950</v>
      </c>
      <c r="I6" s="12">
        <v>870</v>
      </c>
      <c r="J6" s="12">
        <v>870</v>
      </c>
      <c r="K6" s="12">
        <v>840</v>
      </c>
      <c r="L6" s="54">
        <v>811</v>
      </c>
      <c r="M6" s="53">
        <f>(L6-B6)/B6</f>
        <v>-1.8159806295399514E-2</v>
      </c>
      <c r="N6" s="41">
        <f>(L6-G6)/G6</f>
        <v>-0.18655967903711135</v>
      </c>
      <c r="O6" s="26"/>
      <c r="P6" s="34"/>
    </row>
    <row r="7" spans="1:16" x14ac:dyDescent="0.25">
      <c r="A7" s="16" t="s">
        <v>10</v>
      </c>
      <c r="B7" s="5">
        <v>460</v>
      </c>
      <c r="C7" s="5">
        <v>393</v>
      </c>
      <c r="D7" s="5">
        <v>401</v>
      </c>
      <c r="E7" s="5">
        <v>408</v>
      </c>
      <c r="F7" s="5">
        <v>438</v>
      </c>
      <c r="G7" s="13">
        <v>457</v>
      </c>
      <c r="H7" s="13">
        <v>443</v>
      </c>
      <c r="I7" s="13">
        <v>491</v>
      </c>
      <c r="J7" s="13">
        <v>472</v>
      </c>
      <c r="K7" s="13">
        <v>448</v>
      </c>
      <c r="L7" s="55">
        <v>415</v>
      </c>
      <c r="M7" s="49">
        <f t="shared" ref="M7:N13" si="0">(L7-B7)/B7</f>
        <v>-9.7826086956521743E-2</v>
      </c>
      <c r="N7" s="44">
        <f t="shared" ref="N7:N8" si="1">(L7-G7)/G7</f>
        <v>-9.1903719912472648E-2</v>
      </c>
      <c r="O7" s="26"/>
      <c r="P7" s="34"/>
    </row>
    <row r="8" spans="1:16" x14ac:dyDescent="0.25">
      <c r="A8" s="16" t="s">
        <v>11</v>
      </c>
      <c r="B8" s="4">
        <f>703+144</f>
        <v>847</v>
      </c>
      <c r="C8" s="4">
        <f>1509+137</f>
        <v>1646</v>
      </c>
      <c r="D8" s="4">
        <f>1406+149</f>
        <v>1555</v>
      </c>
      <c r="E8" s="4">
        <f>1231+130</f>
        <v>1361</v>
      </c>
      <c r="F8" s="4">
        <v>1298</v>
      </c>
      <c r="G8" s="12">
        <v>1276</v>
      </c>
      <c r="H8" s="12">
        <v>1141</v>
      </c>
      <c r="I8" s="12">
        <v>1265</v>
      </c>
      <c r="J8" s="12">
        <v>1239</v>
      </c>
      <c r="K8" s="12">
        <v>1228</v>
      </c>
      <c r="L8" s="54">
        <v>1184</v>
      </c>
      <c r="M8" s="53">
        <f t="shared" si="0"/>
        <v>0.39787485242030696</v>
      </c>
      <c r="N8" s="41">
        <f t="shared" si="1"/>
        <v>-7.2100313479623826E-2</v>
      </c>
      <c r="O8" s="26"/>
      <c r="P8" s="34"/>
    </row>
    <row r="9" spans="1:16" x14ac:dyDescent="0.25">
      <c r="A9" s="16" t="s">
        <v>12</v>
      </c>
      <c r="B9" s="5">
        <v>932</v>
      </c>
      <c r="C9" s="5">
        <v>849</v>
      </c>
      <c r="D9" s="5">
        <v>894</v>
      </c>
      <c r="E9" s="5">
        <v>923</v>
      </c>
      <c r="F9" s="5">
        <v>927</v>
      </c>
      <c r="G9" s="13">
        <v>922</v>
      </c>
      <c r="H9" s="13">
        <v>1027</v>
      </c>
      <c r="I9" s="13">
        <v>906</v>
      </c>
      <c r="J9" s="13">
        <v>874</v>
      </c>
      <c r="K9" s="13"/>
      <c r="L9" s="55"/>
      <c r="M9" s="49"/>
      <c r="N9" s="39"/>
      <c r="O9" s="26"/>
      <c r="P9" s="34"/>
    </row>
    <row r="10" spans="1:16" ht="25.5" x14ac:dyDescent="0.25">
      <c r="A10" s="16" t="s">
        <v>13</v>
      </c>
      <c r="B10" s="4">
        <f>1125+1201</f>
        <v>2326</v>
      </c>
      <c r="C10" s="4">
        <f>1041+82</f>
        <v>1123</v>
      </c>
      <c r="D10" s="4">
        <f>1021+13</f>
        <v>1034</v>
      </c>
      <c r="E10" s="4">
        <v>986</v>
      </c>
      <c r="F10" s="4">
        <v>1093</v>
      </c>
      <c r="G10" s="12">
        <v>1130</v>
      </c>
      <c r="H10" s="12">
        <v>1195</v>
      </c>
      <c r="I10" s="12">
        <v>1191</v>
      </c>
      <c r="J10" s="12">
        <v>1099</v>
      </c>
      <c r="K10" s="12"/>
      <c r="L10" s="54"/>
      <c r="M10" s="53"/>
      <c r="N10" s="41"/>
      <c r="O10" s="26"/>
      <c r="P10" s="34"/>
    </row>
    <row r="11" spans="1:16" x14ac:dyDescent="0.25">
      <c r="A11" s="16" t="s">
        <v>19</v>
      </c>
      <c r="B11" s="5"/>
      <c r="C11" s="5"/>
      <c r="D11" s="5"/>
      <c r="E11" s="5"/>
      <c r="F11" s="5"/>
      <c r="G11" s="13"/>
      <c r="H11" s="13"/>
      <c r="I11" s="13"/>
      <c r="J11" s="13"/>
      <c r="K11" s="13">
        <v>1851</v>
      </c>
      <c r="L11" s="55">
        <v>1768</v>
      </c>
      <c r="M11" s="49">
        <f>(L11-(B9+B10))/(B9+B10)</f>
        <v>-0.45733578882750153</v>
      </c>
      <c r="N11" s="39">
        <f>(L11-(G9+G10))/(G9+G10)</f>
        <v>-0.13840155945419103</v>
      </c>
      <c r="O11" s="26"/>
      <c r="P11" s="34"/>
    </row>
    <row r="12" spans="1:16" ht="15.75" thickBot="1" x14ac:dyDescent="0.3">
      <c r="A12" s="17" t="s">
        <v>23</v>
      </c>
      <c r="B12" s="27">
        <v>94</v>
      </c>
      <c r="C12" s="27">
        <v>84</v>
      </c>
      <c r="D12" s="27">
        <v>150</v>
      </c>
      <c r="E12" s="27">
        <v>183</v>
      </c>
      <c r="F12" s="27">
        <v>246</v>
      </c>
      <c r="G12" s="27">
        <v>406</v>
      </c>
      <c r="H12" s="27">
        <v>408</v>
      </c>
      <c r="I12" s="27">
        <v>395</v>
      </c>
      <c r="J12" s="27">
        <v>410</v>
      </c>
      <c r="K12" s="27">
        <v>427</v>
      </c>
      <c r="L12" s="56">
        <v>357</v>
      </c>
      <c r="M12" s="57">
        <f t="shared" si="0"/>
        <v>2.7978723404255321</v>
      </c>
      <c r="N12" s="42">
        <f>(L12-G12)/G12</f>
        <v>-0.1206896551724138</v>
      </c>
      <c r="O12" s="30"/>
      <c r="P12" s="34"/>
    </row>
    <row r="13" spans="1:16" x14ac:dyDescent="0.25">
      <c r="A13" s="19" t="s">
        <v>14</v>
      </c>
      <c r="B13" s="7">
        <v>5485</v>
      </c>
      <c r="C13" s="7">
        <v>5047</v>
      </c>
      <c r="D13" s="7">
        <v>5015</v>
      </c>
      <c r="E13" s="7">
        <v>4854</v>
      </c>
      <c r="F13" s="7">
        <v>5044</v>
      </c>
      <c r="G13" s="14">
        <v>5188</v>
      </c>
      <c r="H13" s="14">
        <v>5164</v>
      </c>
      <c r="I13" s="14">
        <v>5118</v>
      </c>
      <c r="J13" s="14">
        <f>SUM(J6:J12)</f>
        <v>4964</v>
      </c>
      <c r="K13" s="14">
        <f>SUM(K6:K12)</f>
        <v>4794</v>
      </c>
      <c r="L13" s="58">
        <f>SUM(L6:L12)</f>
        <v>4535</v>
      </c>
      <c r="M13" s="59">
        <f t="shared" si="0"/>
        <v>-0.1731996353691887</v>
      </c>
      <c r="N13" s="43">
        <f>(L13-G13)/G13</f>
        <v>-0.12586738627602159</v>
      </c>
      <c r="O13" s="31"/>
      <c r="P13" s="34"/>
    </row>
    <row r="14" spans="1:16" x14ac:dyDescent="0.25">
      <c r="P14" s="34"/>
    </row>
    <row r="15" spans="1:16" x14ac:dyDescent="0.25">
      <c r="A15" s="38" t="s">
        <v>25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P15" s="34"/>
    </row>
    <row r="16" spans="1:16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P16" s="34"/>
    </row>
    <row r="17" spans="1:16" x14ac:dyDescent="0.25">
      <c r="A17" t="s">
        <v>26</v>
      </c>
      <c r="B17" s="29">
        <f>SUM(B9:B11)</f>
        <v>3258</v>
      </c>
      <c r="C17" s="29">
        <f t="shared" ref="C17:L17" si="2">SUM(C9:C11)</f>
        <v>1972</v>
      </c>
      <c r="D17" s="29">
        <f t="shared" si="2"/>
        <v>1928</v>
      </c>
      <c r="E17" s="29">
        <f t="shared" si="2"/>
        <v>1909</v>
      </c>
      <c r="F17" s="29">
        <f t="shared" si="2"/>
        <v>2020</v>
      </c>
      <c r="G17" s="29">
        <f t="shared" si="2"/>
        <v>2052</v>
      </c>
      <c r="H17" s="29">
        <f t="shared" si="2"/>
        <v>2222</v>
      </c>
      <c r="I17" s="29">
        <f t="shared" si="2"/>
        <v>2097</v>
      </c>
      <c r="J17" s="29">
        <f t="shared" si="2"/>
        <v>1973</v>
      </c>
      <c r="K17" s="29">
        <f t="shared" si="2"/>
        <v>1851</v>
      </c>
      <c r="L17" s="29">
        <f t="shared" si="2"/>
        <v>1768</v>
      </c>
      <c r="M17" s="32"/>
      <c r="N17" s="32"/>
      <c r="O17" s="32"/>
      <c r="P17" s="34"/>
    </row>
    <row r="18" spans="1:16" x14ac:dyDescent="0.25">
      <c r="P18" s="34"/>
    </row>
    <row r="19" spans="1:16" x14ac:dyDescent="0.25">
      <c r="P19" s="34"/>
    </row>
    <row r="20" spans="1:16" x14ac:dyDescent="0.25">
      <c r="P20" s="34"/>
    </row>
    <row r="21" spans="1:16" x14ac:dyDescent="0.25">
      <c r="P21" s="34"/>
    </row>
    <row r="22" spans="1:16" x14ac:dyDescent="0.25">
      <c r="P22" s="34"/>
    </row>
    <row r="23" spans="1:16" x14ac:dyDescent="0.25">
      <c r="P23" s="34"/>
    </row>
  </sheetData>
  <mergeCells count="4">
    <mergeCell ref="A3:K3"/>
    <mergeCell ref="A1:I1"/>
    <mergeCell ref="P2:P23"/>
    <mergeCell ref="A15:K16"/>
  </mergeCells>
  <hyperlinks>
    <hyperlink ref="P2:P21" location="Professional_Licensure_Exams!A1" display="Click to Back to Main Professional Licensure Exams "/>
    <hyperlink ref="P2:P23" location="'Headcount_(2011-2021)'!A1" display="Click Here to Go Back to Menu Page"/>
  </hyperlinks>
  <pageMargins left="0.7" right="0.7" top="0.75" bottom="0.75" header="0.3" footer="0.3"/>
  <pageSetup orientation="portrait" r:id="rId1"/>
  <ignoredErrors>
    <ignoredError sqref="L1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M11" sqref="M11"/>
    </sheetView>
  </sheetViews>
  <sheetFormatPr defaultRowHeight="15" x14ac:dyDescent="0.25"/>
  <cols>
    <col min="1" max="1" width="13.85546875" customWidth="1"/>
    <col min="2" max="9" width="7.7109375" customWidth="1"/>
    <col min="13" max="13" width="8.85546875" style="24"/>
    <col min="14" max="15" width="9.140625" style="24"/>
  </cols>
  <sheetData>
    <row r="1" spans="1:16" ht="18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6" ht="15" customHeight="1" x14ac:dyDescent="0.25">
      <c r="P2" s="34" t="s">
        <v>28</v>
      </c>
    </row>
    <row r="3" spans="1:16" ht="15.75" x14ac:dyDescent="0.2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P3" s="34"/>
    </row>
    <row r="4" spans="1:16" ht="13.5" customHeight="1" x14ac:dyDescent="0.35">
      <c r="A4" s="1"/>
      <c r="B4" s="1"/>
      <c r="C4" s="1"/>
      <c r="D4" s="1"/>
      <c r="E4" s="1"/>
      <c r="F4" s="1"/>
      <c r="G4" s="1"/>
      <c r="H4" s="1"/>
      <c r="I4" s="1"/>
      <c r="P4" s="34"/>
    </row>
    <row r="5" spans="1:16" ht="38.25" x14ac:dyDescent="0.25">
      <c r="A5" s="8" t="s">
        <v>8</v>
      </c>
      <c r="B5" s="8">
        <v>2011</v>
      </c>
      <c r="C5" s="8">
        <v>2012</v>
      </c>
      <c r="D5" s="8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46">
        <v>2021</v>
      </c>
      <c r="M5" s="47" t="s">
        <v>27</v>
      </c>
      <c r="N5" s="8" t="s">
        <v>29</v>
      </c>
      <c r="O5" s="25"/>
      <c r="P5" s="34"/>
    </row>
    <row r="6" spans="1:16" x14ac:dyDescent="0.25">
      <c r="A6" s="18" t="s">
        <v>3</v>
      </c>
      <c r="B6" s="15">
        <v>355</v>
      </c>
      <c r="C6" s="15">
        <v>281</v>
      </c>
      <c r="D6" s="15">
        <v>251</v>
      </c>
      <c r="E6" s="15">
        <v>247</v>
      </c>
      <c r="F6" s="15">
        <v>262</v>
      </c>
      <c r="G6" s="15">
        <v>218</v>
      </c>
      <c r="H6" s="15">
        <v>197</v>
      </c>
      <c r="I6" s="15">
        <v>177</v>
      </c>
      <c r="J6" s="15">
        <v>177</v>
      </c>
      <c r="K6" s="15">
        <v>84</v>
      </c>
      <c r="L6" s="60">
        <v>39</v>
      </c>
      <c r="M6" s="49">
        <f>(L6-B6)/B6</f>
        <v>-0.89014084507042257</v>
      </c>
      <c r="N6" s="41">
        <f>(L6-G6)/G6</f>
        <v>-0.82110091743119262</v>
      </c>
      <c r="O6" s="28"/>
      <c r="P6" s="34"/>
    </row>
    <row r="7" spans="1:16" x14ac:dyDescent="0.25">
      <c r="P7" s="34"/>
    </row>
    <row r="8" spans="1:16" x14ac:dyDescent="0.25">
      <c r="A8" s="23" t="s">
        <v>22</v>
      </c>
      <c r="P8" s="34"/>
    </row>
    <row r="9" spans="1:16" x14ac:dyDescent="0.25">
      <c r="P9" s="34"/>
    </row>
    <row r="10" spans="1:16" x14ac:dyDescent="0.25">
      <c r="P10" s="34"/>
    </row>
    <row r="11" spans="1:16" x14ac:dyDescent="0.25">
      <c r="P11" s="34"/>
    </row>
    <row r="12" spans="1:16" x14ac:dyDescent="0.25">
      <c r="P12" s="34"/>
    </row>
    <row r="13" spans="1:16" x14ac:dyDescent="0.25">
      <c r="P13" s="34"/>
    </row>
    <row r="14" spans="1:16" x14ac:dyDescent="0.25">
      <c r="P14" s="34"/>
    </row>
    <row r="15" spans="1:16" x14ac:dyDescent="0.25">
      <c r="P15" s="34"/>
    </row>
    <row r="16" spans="1:16" x14ac:dyDescent="0.25">
      <c r="P16" s="34"/>
    </row>
    <row r="17" spans="16:16" x14ac:dyDescent="0.25">
      <c r="P17" s="34"/>
    </row>
    <row r="18" spans="16:16" x14ac:dyDescent="0.25">
      <c r="P18" s="34"/>
    </row>
    <row r="19" spans="16:16" x14ac:dyDescent="0.25">
      <c r="P19" s="34"/>
    </row>
    <row r="20" spans="16:16" x14ac:dyDescent="0.25">
      <c r="P20" s="34"/>
    </row>
    <row r="21" spans="16:16" x14ac:dyDescent="0.25">
      <c r="P21" s="34"/>
    </row>
    <row r="22" spans="16:16" x14ac:dyDescent="0.25">
      <c r="P22" s="34"/>
    </row>
    <row r="23" spans="16:16" x14ac:dyDescent="0.25">
      <c r="P23" s="34"/>
    </row>
  </sheetData>
  <mergeCells count="3">
    <mergeCell ref="A1:I1"/>
    <mergeCell ref="A3:K3"/>
    <mergeCell ref="P2:P23"/>
  </mergeCells>
  <hyperlinks>
    <hyperlink ref="P2:P21" location="Professional_Licensure_Exams!A1" display="Click to Back to Main Professional Licensure Exams "/>
    <hyperlink ref="P2:P23" location="'Headcount_(2011-2021)'!A1" display="Click Here to Go Back to Menu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Headcount_(2011-2021)</vt:lpstr>
      <vt:lpstr>Headcount_Enrollment&amp;FTE_Fall</vt:lpstr>
      <vt:lpstr>New_Student_Enrollment_Fall</vt:lpstr>
      <vt:lpstr>Enrollment_by_School</vt:lpstr>
      <vt:lpstr>DSC_Mountain_Campus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2017-03-07T13:25:03Z</dcterms:created>
  <dcterms:modified xsi:type="dcterms:W3CDTF">2022-04-19T18:15:32Z</dcterms:modified>
</cp:coreProperties>
</file>